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2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0" yWindow="0" windowWidth="25440" windowHeight="13520"/>
  </bookViews>
  <sheets>
    <sheet name="data" sheetId="1" r:id="rId1"/>
    <sheet name="general journal" sheetId="2" r:id="rId2"/>
    <sheet name="gj answers" sheetId="3" r:id="rId3"/>
  </sheets>
  <calcPr calcId="125725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I31" i="1"/>
  <c r="C11"/>
  <c r="I30"/>
  <c r="I29"/>
  <c r="I28"/>
  <c r="I27"/>
  <c r="B6"/>
  <c r="I25"/>
  <c r="B17"/>
  <c r="C10"/>
  <c r="B16"/>
  <c r="B18"/>
  <c r="C9"/>
  <c r="B13"/>
  <c r="B5"/>
  <c r="I26"/>
  <c r="B19"/>
  <c r="B22"/>
  <c r="C22"/>
  <c r="C12"/>
  <c r="C19"/>
  <c r="C20" i="3"/>
  <c r="D21"/>
  <c r="C17"/>
  <c r="D18"/>
  <c r="C14"/>
  <c r="D15"/>
  <c r="C8"/>
  <c r="D9"/>
  <c r="C11"/>
  <c r="D12"/>
  <c r="C5"/>
  <c r="D6"/>
  <c r="C2"/>
  <c r="D3"/>
</calcChain>
</file>

<file path=xl/sharedStrings.xml><?xml version="1.0" encoding="utf-8"?>
<sst xmlns="http://schemas.openxmlformats.org/spreadsheetml/2006/main" count="56" uniqueCount="47">
  <si>
    <t>One month  worth of the 2 year insurance policy has been used up</t>
  </si>
  <si>
    <t xml:space="preserve">The balance in the supplies account is </t>
  </si>
  <si>
    <t>Salaries expense was calculated as</t>
  </si>
  <si>
    <t>a</t>
  </si>
  <si>
    <t>b</t>
  </si>
  <si>
    <t>c</t>
  </si>
  <si>
    <t>d</t>
  </si>
  <si>
    <t>e</t>
  </si>
  <si>
    <t>f</t>
  </si>
  <si>
    <t>g</t>
  </si>
  <si>
    <t>Uncollected revenue have been calculated as</t>
  </si>
  <si>
    <t>Thompson Interiors                                                                             Unadjusted Trial Balance                                                                       For Month Ended November 30,2010</t>
  </si>
  <si>
    <t>Account</t>
  </si>
  <si>
    <t>Debit</t>
  </si>
  <si>
    <t>Credit</t>
  </si>
  <si>
    <t>Cash</t>
  </si>
  <si>
    <t>Supplies</t>
  </si>
  <si>
    <t>Prepaid Insurance</t>
  </si>
  <si>
    <t>Furniture</t>
  </si>
  <si>
    <t>Accumulated amortization, furniture</t>
  </si>
  <si>
    <t>Account Payable</t>
  </si>
  <si>
    <t>Unearned consulting revenue</t>
  </si>
  <si>
    <t>Notes Payable</t>
  </si>
  <si>
    <t>Thompson, Capital</t>
  </si>
  <si>
    <t>Thompson, withdrawals</t>
  </si>
  <si>
    <t>Consulting revenue</t>
  </si>
  <si>
    <t>Rental revenue</t>
  </si>
  <si>
    <t>Salaries Expenses</t>
  </si>
  <si>
    <t>Rent Expenses</t>
  </si>
  <si>
    <t>Utilities expense</t>
  </si>
  <si>
    <t xml:space="preserve">Amortization expense for Furniture is </t>
  </si>
  <si>
    <t>Interest expense is calculated as 5% of the Notes Payable which is</t>
  </si>
  <si>
    <t>General Journal</t>
  </si>
  <si>
    <t>Transaction for the first month of operations ended November 30,2010</t>
  </si>
  <si>
    <t>Insurance expense</t>
  </si>
  <si>
    <t>Supplies Expense</t>
  </si>
  <si>
    <t>Amortization expense, Furniture</t>
  </si>
  <si>
    <t>Acc. Amortization, Furniture</t>
  </si>
  <si>
    <t>Unearned Revenue</t>
  </si>
  <si>
    <t>Unearned consulting revenue for the period was</t>
  </si>
  <si>
    <t>Consulting Revenue</t>
  </si>
  <si>
    <t>Salaries Expense</t>
  </si>
  <si>
    <t>Salaries Payable</t>
  </si>
  <si>
    <t>Interest Expense</t>
  </si>
  <si>
    <t>Interest Payable</t>
  </si>
  <si>
    <t>Accounts Receivable</t>
  </si>
  <si>
    <t>Revenue</t>
  </si>
</sst>
</file>

<file path=xl/styles.xml><?xml version="1.0" encoding="utf-8"?>
<styleSheet xmlns="http://schemas.openxmlformats.org/spreadsheetml/2006/main">
  <numFmts count="2">
    <numFmt numFmtId="42" formatCode="_(&quot;$&quot;* #,##0_);_(&quot;$&quot;* \(#,##0\);_(&quot;$&quot;* &quot;-&quot;_);_(@_)"/>
    <numFmt numFmtId="41" formatCode="_(* #,##0_);_(* \(#,##0\);_(* &quot;-&quot;_);_(@_)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right"/>
    </xf>
    <xf numFmtId="42" fontId="0" fillId="0" borderId="0" xfId="0" applyNumberFormat="1"/>
    <xf numFmtId="41" fontId="0" fillId="0" borderId="0" xfId="0" applyNumberFormat="1"/>
    <xf numFmtId="0" fontId="2" fillId="0" borderId="0" xfId="0" applyFont="1"/>
    <xf numFmtId="42" fontId="2" fillId="0" borderId="0" xfId="0" applyNumberFormat="1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Alignment="1">
      <alignment horizontal="left" indent="1"/>
    </xf>
    <xf numFmtId="0" fontId="0" fillId="0" borderId="0" xfId="0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I31"/>
  <sheetViews>
    <sheetView tabSelected="1" workbookViewId="0">
      <selection activeCell="C9" sqref="C9"/>
    </sheetView>
  </sheetViews>
  <sheetFormatPr baseColWidth="10" defaultColWidth="8.83203125" defaultRowHeight="14"/>
  <cols>
    <col min="1" max="1" width="35.1640625" customWidth="1"/>
    <col min="3" max="3" width="9.6640625" customWidth="1"/>
  </cols>
  <sheetData>
    <row r="1" spans="1:3">
      <c r="A1" s="9" t="s">
        <v>11</v>
      </c>
      <c r="B1" s="9"/>
      <c r="C1" s="9"/>
    </row>
    <row r="2" spans="1:3" ht="36.75" customHeight="1">
      <c r="A2" s="9"/>
      <c r="B2" s="9"/>
      <c r="C2" s="9"/>
    </row>
    <row r="3" spans="1:3">
      <c r="A3" t="s">
        <v>12</v>
      </c>
      <c r="B3" t="s">
        <v>13</v>
      </c>
      <c r="C3" t="s">
        <v>14</v>
      </c>
    </row>
    <row r="4" spans="1:3">
      <c r="A4" t="s">
        <v>15</v>
      </c>
      <c r="B4" s="2">
        <v>8070</v>
      </c>
      <c r="C4" s="3"/>
    </row>
    <row r="5" spans="1:3">
      <c r="A5" t="s">
        <v>16</v>
      </c>
      <c r="B5" s="2">
        <f ca="1">RANDBETWEEN(3600,4100)</f>
        <v>3796</v>
      </c>
      <c r="C5" s="3"/>
    </row>
    <row r="6" spans="1:3">
      <c r="A6" t="s">
        <v>17</v>
      </c>
      <c r="B6" s="2">
        <f ca="1">RANDBETWEEN(2400,2600)</f>
        <v>2457</v>
      </c>
      <c r="C6" s="3"/>
    </row>
    <row r="7" spans="1:3">
      <c r="A7" t="s">
        <v>18</v>
      </c>
      <c r="B7" s="2">
        <v>26000</v>
      </c>
      <c r="C7" s="3"/>
    </row>
    <row r="8" spans="1:3">
      <c r="A8" t="s">
        <v>19</v>
      </c>
      <c r="B8" s="2"/>
      <c r="C8" s="3"/>
    </row>
    <row r="9" spans="1:3">
      <c r="A9" t="s">
        <v>20</v>
      </c>
      <c r="B9" s="2"/>
      <c r="C9" s="3">
        <f ca="1">RANDBETWEEN(200,280)</f>
        <v>249</v>
      </c>
    </row>
    <row r="10" spans="1:3">
      <c r="A10" t="s">
        <v>21</v>
      </c>
      <c r="B10" s="2"/>
      <c r="C10" s="3">
        <f ca="1">RANDBETWEEN(3000,3800)</f>
        <v>3049</v>
      </c>
    </row>
    <row r="11" spans="1:3">
      <c r="A11" t="s">
        <v>22</v>
      </c>
      <c r="B11" s="2"/>
      <c r="C11" s="3">
        <f ca="1">RANDBETWEEN(6000,7500)</f>
        <v>6578</v>
      </c>
    </row>
    <row r="12" spans="1:3">
      <c r="A12" t="s">
        <v>23</v>
      </c>
      <c r="B12" s="2"/>
      <c r="C12" s="3">
        <f ca="1">+C22</f>
        <v>29962.5</v>
      </c>
    </row>
    <row r="13" spans="1:3">
      <c r="A13" t="s">
        <v>24</v>
      </c>
      <c r="B13" s="2">
        <f ca="1">0.5*C9</f>
        <v>124.5</v>
      </c>
      <c r="C13" s="3"/>
    </row>
    <row r="14" spans="1:3">
      <c r="A14" t="s">
        <v>25</v>
      </c>
      <c r="B14" s="2"/>
      <c r="C14" s="3">
        <v>3800</v>
      </c>
    </row>
    <row r="15" spans="1:3">
      <c r="A15" t="s">
        <v>26</v>
      </c>
      <c r="B15" s="2"/>
      <c r="C15" s="3">
        <v>300</v>
      </c>
    </row>
    <row r="16" spans="1:3">
      <c r="A16" t="s">
        <v>27</v>
      </c>
      <c r="B16" s="2">
        <f ca="1">RANDBETWEEN(1800,2800)</f>
        <v>1903</v>
      </c>
      <c r="C16" s="3"/>
    </row>
    <row r="17" spans="1:9">
      <c r="A17" t="s">
        <v>28</v>
      </c>
      <c r="B17" s="2">
        <f ca="1">RANDBETWEEN(1000,1200)</f>
        <v>1158</v>
      </c>
      <c r="C17" s="3"/>
    </row>
    <row r="18" spans="1:9">
      <c r="A18" t="s">
        <v>29</v>
      </c>
      <c r="B18" s="2">
        <f ca="1">RANDBETWEEN(425,430)</f>
        <v>430</v>
      </c>
      <c r="C18" s="3"/>
    </row>
    <row r="19" spans="1:9">
      <c r="B19" s="2">
        <f ca="1">SUM(B4:B18)</f>
        <v>43938.5</v>
      </c>
      <c r="C19" s="3">
        <f ca="1">SUM(C9:C15)</f>
        <v>43938.5</v>
      </c>
    </row>
    <row r="22" spans="1:9">
      <c r="B22" s="4">
        <f ca="1">SUM(C9,C10,C11,C14,C15)</f>
        <v>13976</v>
      </c>
      <c r="C22" s="5">
        <f ca="1">+B19-B22</f>
        <v>29962.5</v>
      </c>
    </row>
    <row r="24" spans="1:9">
      <c r="B24" s="7" t="s">
        <v>33</v>
      </c>
    </row>
    <row r="25" spans="1:9">
      <c r="A25" s="1" t="s">
        <v>3</v>
      </c>
      <c r="B25" t="s">
        <v>0</v>
      </c>
      <c r="I25" s="2">
        <f ca="1">+B6</f>
        <v>2457</v>
      </c>
    </row>
    <row r="26" spans="1:9">
      <c r="A26" s="1" t="s">
        <v>4</v>
      </c>
      <c r="B26" t="s">
        <v>1</v>
      </c>
      <c r="I26" s="2">
        <f ca="1">+B5-2000</f>
        <v>1796</v>
      </c>
    </row>
    <row r="27" spans="1:9">
      <c r="A27" s="1" t="s">
        <v>5</v>
      </c>
      <c r="B27" t="s">
        <v>30</v>
      </c>
      <c r="I27">
        <f ca="1">RANDBETWEEN(381,389)</f>
        <v>389</v>
      </c>
    </row>
    <row r="28" spans="1:9">
      <c r="A28" s="1" t="s">
        <v>6</v>
      </c>
      <c r="B28" t="s">
        <v>39</v>
      </c>
      <c r="I28">
        <f ca="1">RANDBETWEEN(899,1089)</f>
        <v>1044</v>
      </c>
    </row>
    <row r="29" spans="1:9">
      <c r="A29" s="1" t="s">
        <v>7</v>
      </c>
      <c r="B29" t="s">
        <v>2</v>
      </c>
      <c r="I29">
        <f ca="1">RANDBETWEEN(681,789)</f>
        <v>686</v>
      </c>
    </row>
    <row r="30" spans="1:9">
      <c r="A30" s="1" t="s">
        <v>8</v>
      </c>
      <c r="B30" t="s">
        <v>31</v>
      </c>
      <c r="I30" s="3">
        <f ca="1">+C11</f>
        <v>6578</v>
      </c>
    </row>
    <row r="31" spans="1:9">
      <c r="A31" s="1" t="s">
        <v>9</v>
      </c>
      <c r="B31" t="s">
        <v>10</v>
      </c>
      <c r="I31">
        <f ca="1">RANDBETWEEN(1800,2200)</f>
        <v>2185</v>
      </c>
    </row>
  </sheetData>
  <mergeCells count="1">
    <mergeCell ref="A1:C2"/>
  </mergeCells>
  <phoneticPr fontId="3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"/>
  <sheetViews>
    <sheetView workbookViewId="0">
      <selection sqref="A1:J47"/>
    </sheetView>
  </sheetViews>
  <sheetFormatPr baseColWidth="10" defaultColWidth="8.83203125" defaultRowHeight="14"/>
  <cols>
    <col min="1" max="1" width="37.5" customWidth="1"/>
  </cols>
  <sheetData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D21"/>
  <sheetViews>
    <sheetView workbookViewId="0">
      <selection activeCell="D18" sqref="D18"/>
    </sheetView>
  </sheetViews>
  <sheetFormatPr baseColWidth="10" defaultColWidth="8.83203125" defaultRowHeight="14"/>
  <cols>
    <col min="1" max="1" width="7" customWidth="1"/>
    <col min="2" max="2" width="36.1640625" customWidth="1"/>
    <col min="3" max="3" width="15" style="2" customWidth="1"/>
    <col min="4" max="4" width="13.5" style="2" customWidth="1"/>
  </cols>
  <sheetData>
    <row r="1" spans="1:4">
      <c r="B1" s="6" t="s">
        <v>32</v>
      </c>
    </row>
    <row r="2" spans="1:4">
      <c r="A2" t="s">
        <v>3</v>
      </c>
      <c r="B2" t="s">
        <v>34</v>
      </c>
      <c r="C2" s="2">
        <f ca="1">+data!B6/24</f>
        <v>102.375</v>
      </c>
    </row>
    <row r="3" spans="1:4">
      <c r="B3" s="8" t="s">
        <v>17</v>
      </c>
      <c r="D3" s="2">
        <f ca="1">+C2</f>
        <v>102.375</v>
      </c>
    </row>
    <row r="5" spans="1:4">
      <c r="A5" t="s">
        <v>4</v>
      </c>
      <c r="B5" t="s">
        <v>35</v>
      </c>
      <c r="C5" s="2">
        <f ca="1">+data!B5-data!I26</f>
        <v>2000</v>
      </c>
    </row>
    <row r="6" spans="1:4">
      <c r="B6" s="8" t="s">
        <v>16</v>
      </c>
      <c r="D6" s="2">
        <f ca="1">+C5</f>
        <v>2000</v>
      </c>
    </row>
    <row r="8" spans="1:4">
      <c r="A8" t="s">
        <v>5</v>
      </c>
      <c r="B8" t="s">
        <v>36</v>
      </c>
      <c r="C8" s="2">
        <f ca="1">+data!I27</f>
        <v>389</v>
      </c>
    </row>
    <row r="9" spans="1:4">
      <c r="B9" s="8" t="s">
        <v>37</v>
      </c>
      <c r="D9" s="2">
        <f ca="1">+C8</f>
        <v>389</v>
      </c>
    </row>
    <row r="11" spans="1:4">
      <c r="A11" t="s">
        <v>6</v>
      </c>
      <c r="B11" t="s">
        <v>38</v>
      </c>
      <c r="C11" s="2">
        <f ca="1">+data!C10-data!I28</f>
        <v>2005</v>
      </c>
    </row>
    <row r="12" spans="1:4">
      <c r="B12" s="8" t="s">
        <v>40</v>
      </c>
      <c r="D12" s="2">
        <f ca="1">+C11</f>
        <v>2005</v>
      </c>
    </row>
    <row r="14" spans="1:4">
      <c r="A14" t="s">
        <v>7</v>
      </c>
      <c r="B14" t="s">
        <v>41</v>
      </c>
      <c r="C14" s="2">
        <f ca="1">+data!I29</f>
        <v>686</v>
      </c>
    </row>
    <row r="15" spans="1:4">
      <c r="B15" s="8" t="s">
        <v>42</v>
      </c>
      <c r="D15" s="2">
        <f ca="1">+C14</f>
        <v>686</v>
      </c>
    </row>
    <row r="17" spans="1:4">
      <c r="A17" t="s">
        <v>8</v>
      </c>
      <c r="B17" t="s">
        <v>43</v>
      </c>
      <c r="C17" s="2">
        <f ca="1">+data!I30*0.05</f>
        <v>328.90000000000003</v>
      </c>
    </row>
    <row r="18" spans="1:4">
      <c r="B18" s="8" t="s">
        <v>44</v>
      </c>
      <c r="D18" s="2">
        <f ca="1">+C17</f>
        <v>328.90000000000003</v>
      </c>
    </row>
    <row r="20" spans="1:4">
      <c r="A20" t="s">
        <v>9</v>
      </c>
      <c r="B20" t="s">
        <v>45</v>
      </c>
      <c r="C20" s="2">
        <f ca="1">+data!I31</f>
        <v>2185</v>
      </c>
    </row>
    <row r="21" spans="1:4">
      <c r="B21" s="8" t="s">
        <v>46</v>
      </c>
      <c r="D21" s="2">
        <f ca="1">C20</f>
        <v>2185</v>
      </c>
    </row>
  </sheetData>
  <phoneticPr fontId="3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</vt:lpstr>
      <vt:lpstr>general journal</vt:lpstr>
      <vt:lpstr>gj answers</vt:lpstr>
    </vt:vector>
  </TitlesOfParts>
  <Company>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Al Samsa</cp:lastModifiedBy>
  <dcterms:created xsi:type="dcterms:W3CDTF">2010-07-12T13:27:22Z</dcterms:created>
  <dcterms:modified xsi:type="dcterms:W3CDTF">2010-10-11T20:01:10Z</dcterms:modified>
</cp:coreProperties>
</file>